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24226"/>
  <mc:AlternateContent xmlns:mc="http://schemas.openxmlformats.org/markup-compatibility/2006">
    <mc:Choice Requires="x15">
      <x15ac:absPath xmlns:x15ac="http://schemas.microsoft.com/office/spreadsheetml/2010/11/ac" url="\\nwd\nwp\STAFF\CenwP-PM\CenwP-PM-F\1. PM-F Staff Folders\Royer, I\SCT\"/>
    </mc:Choice>
  </mc:AlternateContent>
  <xr:revisionPtr revIDLastSave="0" documentId="13_ncr:1_{6336AE21-9358-40F6-9A16-F73F4A5B913D}" xr6:coauthVersionLast="41" xr6:coauthVersionMax="46" xr10:uidLastSave="{00000000-0000-0000-0000-000000000000}"/>
  <bookViews>
    <workbookView xWindow="30780" yWindow="390" windowWidth="24345" windowHeight="14535" xr2:uid="{00000000-000D-0000-FFFF-FFFF00000000}"/>
  </bookViews>
  <sheets>
    <sheet name="FY22 Ranking Sheet" sheetId="10" r:id="rId1"/>
    <sheet name="FY22 Ranked Order" sheetId="11" r:id="rId2"/>
    <sheet name="FY21 Ranking Sheet " sheetId="8" r:id="rId3"/>
    <sheet name="FY21 Ranked Order" sheetId="9" r:id="rId4"/>
  </sheets>
  <definedNames>
    <definedName name="_xlnm._FilterDatabase" localSheetId="3" hidden="1">'FY21 Ranked Order'!#REF!</definedName>
    <definedName name="_xlnm._FilterDatabase" localSheetId="2" hidden="1">'FY21 Ranking Sheet '!$A$7:$W$45</definedName>
    <definedName name="_xlnm._FilterDatabase" localSheetId="1" hidden="1">'FY22 Ranked Order'!#REF!</definedName>
    <definedName name="_xlnm._FilterDatabase" localSheetId="0" hidden="1">'FY22 Ranking Sheet'!$A$7:$V$36</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3">'FY21 Ranked Order'!$6:$6</definedName>
    <definedName name="_xlnm.Print_Titles" localSheetId="2">'FY21 Ranking Sheet '!$7:$7</definedName>
    <definedName name="_xlnm.Print_Titles" localSheetId="1">'FY22 Ranked Order'!$6:$6</definedName>
    <definedName name="_xlnm.Print_Titles" localSheetId="0">'FY22 Ranking Sheet'!$7:$7</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6" i="9" l="1"/>
  <c r="H14" i="10"/>
  <c r="G14" i="10"/>
  <c r="D9" i="11" l="1"/>
  <c r="C5" i="11"/>
  <c r="U25" i="10" l="1"/>
  <c r="U26" i="10" l="1"/>
  <c r="U20" i="10" l="1"/>
  <c r="U30" i="10"/>
  <c r="U33" i="10"/>
  <c r="U24" i="10"/>
  <c r="U28" i="10"/>
  <c r="U21" i="10"/>
  <c r="U22" i="10"/>
  <c r="U36" i="10"/>
  <c r="U35" i="10"/>
  <c r="U19" i="10"/>
  <c r="U34" i="10"/>
  <c r="U32" i="10"/>
  <c r="U17" i="10"/>
  <c r="U16" i="10"/>
  <c r="U15" i="10"/>
  <c r="A15" i="8" l="1"/>
  <c r="A16" i="8" s="1"/>
  <c r="I9" i="8" l="1"/>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s="1"/>
  <c r="D30" i="9" l="1"/>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<sst xmlns="http://schemas.openxmlformats.org/spreadsheetml/2006/main" count="594" uniqueCount="213">
  <si>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</si>
  <si>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</si>
  <si>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</si>
  <si>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</si>
  <si>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</si>
  <si>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</si>
  <si>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</si>
  <si>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</si>
  <si>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</si>
  <si>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</si>
  <si>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</si>
  <si>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</si>
  <si>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</si>
  <si>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</si>
  <si>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</si>
  <si>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</si>
  <si>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</si>
  <si>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</si>
  <si>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</si>
  <si>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</si>
  <si>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</si>
  <si>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</si>
  <si>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</si>
  <si>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</si>
  <si>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</si>
  <si>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</si>
  <si>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</si>
  <si>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</si>
  <si>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</si>
  <si>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</si>
  <si>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</si>
  <si>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</si>
  <si>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</si>
  <si>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</si>
  <si>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</si>
  <si>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</si>
  <si>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</si>
  <si>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</si>
  <si>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</si>
  <si>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</si>
  <si>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</si>
  <si>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</si>
  <si>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</si>
  <si>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</si>
  <si>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</si>
  <si>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</si>
  <si>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</si>
  <si>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</si>
  <si>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</si>
  <si>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</si>
  <si>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</si>
  <si>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</si>
  <si>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</si>
  <si>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</si>
  <si>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</si>
  <si>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</si>
  <si>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</si>
  <si>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</si>
  <si>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</si>
  <si>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</si>
  <si>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</si>
  <si>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</si>
  <si>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</si>
  <si>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</si>
  <si>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</si>
  <si>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</si>
  <si>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</si>
  <si>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</si>
  <si>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</si>
  <si>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</si>
  <si>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</si>
  <si>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</si>
  <si>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</si>
  <si>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</si>
  <si>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</si>
  <si>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</si>
  <si>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</si>
  <si>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</si>
  <si>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</si>
  <si>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</si>
  <si>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</si>
  <si>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</si>
  <si>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</si>
  <si>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</si>
  <si>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</si>
  <si>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</si>
  <si>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</si>
  <si>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</si>
  <si>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</si>
  <si>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</si>
  <si>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</si>
  <si>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</si>
  <si>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</si>
  <si>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</si>
  <si>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</si>
  <si>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</si>
  <si>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</si>
  <si>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</si>
  <si>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</si>
  <si>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</si>
  <si>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</si>
  <si>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</si>
  <si>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</si>
  <si>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</si>
  <si>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</si>
  <si>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</si>
  <si>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</si>
  <si>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</si>
  <si>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</si>
  <si>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</si>
  <si>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</si>
  <si>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</si>
  <si>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</si>
  <si>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</si>
  <si>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</si>
  <si>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</si>
  <si>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</si>
  <si>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</si>
  <si>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</si>
  <si>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</si>
  <si>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</si>
  <si>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</si>
  <si>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</si>
  <si>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</si>
  <si>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</si>
  <si>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</si>
  <si>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</si>
  <si>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</si>
  <si>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</si>
  <si>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</si>
  <si>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</si>
  <si>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</si>
  <si>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</si>
  <si>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</si>
  <si>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</si>
  <si>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</si>
  <si>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</si>
  <si>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</si>
  <si>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</si>
  <si>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</si>
  <si>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</si>
  <si>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</si>
  <si>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</si>
  <si>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</si>
  <si>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</si>
  <si>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</si>
  <si>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</si>
  <si>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</si>
  <si>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</si>
  <si>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</si>
  <si>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</si>
  <si>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</si>
  <si>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</si>
  <si>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</si>
  <si>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</si>
  <si>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</si>
  <si>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</si>
  <si>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</si>
  <si>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</si>
  <si>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</si>
  <si>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</si>
  <si>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</si>
  <si>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</si>
  <si>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</si>
  <si>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Note: **Means co-funded with BPA</t>
  </si>
  <si>
    <t>FY22 Final budget: TBD</t>
  </si>
  <si>
    <t>FY21 Lamprey    $19.937</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</si>
  <si>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</si>
  <si>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</si>
  <si>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</si>
  <si>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</si>
  <si>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</si>
  <si>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</si>
  <si>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</si>
  <si>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</si>
  <si>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</si>
  <si>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</si>
  <si>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</si>
  <si>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</si>
  <si>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</si>
  <si>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</si>
  <si>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</si>
  <si>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</si>
  <si>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</si>
  <si>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</si>
  <si>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</si>
  <si>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</si>
  <si>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</si>
  <si>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</si>
  <si>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</si>
  <si>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</si>
  <si>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</si>
  <si>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</si>
  <si>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</si>
  <si>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</si>
  <si>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</si>
  <si>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</si>
  <si>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</si>
  <si>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</si>
  <si>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</si>
  <si>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</si>
  <si>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</si>
  <si>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</si>
  <si>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</si>
  <si>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</si>
  <si>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</si>
  <si>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FY22 PBud</t>
  </si>
  <si>
    <t>-</t>
  </si>
  <si>
    <t>FY22 Capability (in thousands)</t>
  </si>
  <si>
    <t>FY22 Workplan Cumulative</t>
  </si>
  <si>
    <t>FY22 Pbud $3.575M</t>
  </si>
  <si>
    <t>FY22 Pbud      (in thousands)</t>
  </si>
  <si>
    <t>FY22 Senate mark-up: $34.8M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</si>
</sst>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35"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261">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lignment horizontal="center" vertical="top"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5"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protection locked="0"/>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164" fontId="14" fillId="0" borderId="1" xfId="0" applyFont="1" applyFill="1" applyBorder="1" applyAlignment="1" applyProtection="1">
      <alignment vertical="center" wrapText="1"/>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164" fontId="23" fillId="0" borderId="1" xfId="0" applyFont="1" applyFill="1" applyBorder="1" applyAlignment="1">
      <alignment horizontal="center" vertical="center"/>
    </xf>
    <xf numFmtId="164" fontId="23" fillId="0" borderId="1" xfId="0" applyFont="1" applyFill="1" applyBorder="1" applyAlignment="1" applyProtection="1">
      <alignment horizontal="left" vertical="center" wrapText="1"/>
      <protection locked="0"/>
    </xf>
    <xf numFmtId="164" fontId="23" fillId="0" borderId="1" xfId="0" applyFont="1" applyFill="1" applyBorder="1" applyAlignment="1" applyProtection="1">
      <alignment horizontal="center" vertical="center" wrapText="1"/>
      <protection locked="0"/>
    </xf>
    <xf numFmtId="0" fontId="23" fillId="0" borderId="1" xfId="0" applyNumberFormat="1" applyFont="1" applyFill="1" applyBorder="1" applyAlignment="1" applyProtection="1">
      <alignment horizontal="center" vertical="center" wrapText="1"/>
      <protection locked="0"/>
    </xf>
    <xf numFmtId="164" fontId="23" fillId="0" borderId="1" xfId="0" applyFont="1" applyFill="1" applyBorder="1" applyAlignment="1">
      <alignment vertical="center"/>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0" borderId="6" xfId="0" applyFont="1" applyFill="1" applyBorder="1" applyAlignment="1">
      <alignment horizontal="center" vertical="top"/>
    </xf>
    <xf numFmtId="164" fontId="23" fillId="9" borderId="6" xfId="0" applyFont="1" applyFill="1" applyBorder="1" applyAlignment="1" applyProtection="1">
      <alignment horizontal="left" vertical="top" wrapText="1"/>
      <protection locked="0"/>
    </xf>
    <xf numFmtId="164" fontId="23" fillId="0" borderId="6" xfId="0" applyFont="1" applyFill="1" applyBorder="1" applyAlignment="1" applyProtection="1">
      <alignment horizontal="center" vertical="top" wrapText="1"/>
      <protection locked="0"/>
    </xf>
    <xf numFmtId="0" fontId="23" fillId="0" borderId="6" xfId="0" applyNumberFormat="1" applyFont="1" applyFill="1" applyBorder="1" applyAlignment="1" applyProtection="1">
      <alignment horizontal="center" vertical="top" wrapText="1"/>
      <protection locked="0"/>
    </xf>
    <xf numFmtId="164" fontId="23" fillId="0"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164" fontId="16" fillId="0" borderId="7" xfId="0" applyFont="1" applyFill="1" applyBorder="1" applyAlignment="1">
      <alignment horizontal="left"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5" fillId="0" borderId="1" xfId="0" applyNumberFormat="1" applyFont="1" applyFill="1" applyBorder="1" applyAlignment="1" applyProtection="1">
      <alignment horizontal="center" vertical="center"/>
      <protection locked="0"/>
    </xf>
    <xf numFmtId="0" fontId="26" fillId="0" borderId="1" xfId="0" applyNumberFormat="1" applyFont="1" applyFill="1" applyBorder="1" applyAlignment="1" applyProtection="1">
      <alignment horizontal="center" vertical="center"/>
      <protection locked="0"/>
    </xf>
    <xf numFmtId="0" fontId="25" fillId="0" borderId="6"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164" fontId="27" fillId="0" borderId="1" xfId="0"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protection locked="0"/>
    </xf>
    <xf numFmtId="0" fontId="28" fillId="0" borderId="1" xfId="0" applyNumberFormat="1" applyFont="1" applyFill="1" applyBorder="1" applyAlignment="1" applyProtection="1">
      <alignment horizontal="center" vertical="center" wrapText="1"/>
      <protection locked="0"/>
    </xf>
    <xf numFmtId="1" fontId="27" fillId="0" borderId="1" xfId="0" applyNumberFormat="1" applyFont="1" applyFill="1" applyBorder="1" applyAlignment="1" applyProtection="1">
      <alignment horizontal="center" vertical="center"/>
      <protection locked="0"/>
    </xf>
    <xf numFmtId="165" fontId="27" fillId="0" borderId="1" xfId="0" applyNumberFormat="1" applyFont="1" applyFill="1" applyBorder="1" applyAlignment="1" applyProtection="1">
      <alignment horizontal="center" vertical="center"/>
      <protection locked="0"/>
    </xf>
    <xf numFmtId="3" fontId="14" fillId="0" borderId="0" xfId="0" applyNumberFormat="1" applyFont="1" applyBorder="1" applyAlignment="1">
      <alignment wrapText="1"/>
    </xf>
    <xf numFmtId="3" fontId="14" fillId="0" borderId="0" xfId="0" applyNumberFormat="1" applyFont="1" applyBorder="1"/>
    <xf numFmtId="164" fontId="14" fillId="0" borderId="1" xfId="0" applyFont="1" applyFill="1" applyBorder="1" applyAlignment="1" applyProtection="1">
      <alignment vertical="top" wrapText="1"/>
      <protection locked="0"/>
    </xf>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14" fillId="0" borderId="0" xfId="0" applyNumberFormat="1" applyFont="1" applyFill="1" applyAlignment="1" applyProtection="1">
      <alignment horizontal="center" wrapText="1"/>
      <protection locked="0"/>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23" fillId="0" borderId="1" xfId="0" quotePrefix="1" applyNumberFormat="1" applyFont="1" applyFill="1" applyBorder="1" applyAlignment="1" applyProtection="1">
      <alignment horizontal="center" vertical="top" wrapText="1"/>
      <protection locked="0"/>
    </xf>
    <xf numFmtId="3" fontId="17" fillId="0" borderId="6" xfId="0" quotePrefix="1" applyNumberFormat="1" applyFont="1" applyFill="1" applyBorder="1" applyAlignment="1" applyProtection="1">
      <alignment horizontal="center" vertical="top" wrapText="1"/>
      <protection locked="0"/>
    </xf>
    <xf numFmtId="3" fontId="17" fillId="0" borderId="1" xfId="0" quotePrefix="1" applyNumberFormat="1" applyFont="1" applyFill="1" applyBorder="1" applyAlignment="1" applyProtection="1">
      <alignment horizontal="center" vertical="center" wrapText="1"/>
      <protection locked="0"/>
    </xf>
    <xf numFmtId="164" fontId="31" fillId="0" borderId="1" xfId="0" quotePrefix="1" applyFont="1" applyFill="1" applyBorder="1" applyAlignment="1">
      <alignment horizontal="center" wrapText="1"/>
    </xf>
    <xf numFmtId="3" fontId="16" fillId="0" borderId="0" xfId="0" applyNumberFormat="1" applyFont="1" applyAlignment="1">
      <alignment horizontal="center" wrapText="1"/>
    </xf>
    <xf numFmtId="1" fontId="0" fillId="0" borderId="0" xfId="0" applyNumberFormat="1" applyAlignment="1">
      <alignment horizontal="center" wrapText="1"/>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16" fillId="20" borderId="0" xfId="0" applyFont="1" applyFill="1" applyBorder="1" applyAlignment="1"/>
    <xf numFmtId="164" fontId="0" fillId="20" borderId="0" xfId="0" applyFill="1" applyAlignment="1">
      <alignment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66" fontId="15" fillId="0" borderId="0" xfId="0" applyNumberFormat="1" applyFont="1" applyFill="1" applyBorder="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4" fontId="33" fillId="12" borderId="0" xfId="0" applyFont="1" applyFill="1" applyBorder="1" applyAlignment="1" applyProtection="1">
      <alignment horizontal="left" wrapText="1"/>
      <protection locked="0"/>
    </xf>
    <xf numFmtId="164" fontId="33" fillId="12" borderId="0" xfId="0" applyFont="1" applyFill="1" applyBorder="1" applyAlignment="1" applyProtection="1">
      <alignment horizontal="left"/>
      <protection locked="0"/>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4" fontId="34" fillId="12" borderId="0" xfId="0" applyFont="1" applyFill="1" applyAlignment="1"/>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BF052-F588-4CBD-8CFD-D3175E69211E}">
  <sheetPr>
    <pageSetUpPr fitToPage="1"/>
  </sheetPr>
  <dimension ref="A1:AA61"/>
  <sheetViews>
    <sheetView tabSelected="1" zoomScale="60" zoomScaleNormal="60" workbookViewId="0">
      <selection activeCell="F5" sqref="F5"/>
    </sheetView>
  </sheetViews>
  <sheetFormatPr defaultRowHeight="12.75" x14ac:dyDescent="0.2"/>
  <cols>
    <col min="1" max="1" width="7" style="18" customWidth="1"/>
    <col min="2" max="2" width="17.140625" style="9" customWidth="1"/>
    <col min="3" max="3" width="46.28515625" style="138" customWidth="1"/>
    <col min="4" max="4" width="14.140625" style="138" customWidth="1"/>
    <col min="5" max="5" width="10.85546875" style="138" customWidth="1"/>
    <col min="6" max="6" width="61" style="138" customWidth="1"/>
    <col min="7" max="7" width="25.85546875" style="231" customWidth="1"/>
    <col min="8" max="8" width="21.7109375" style="231" customWidth="1"/>
    <col min="9" max="9" width="15.140625" style="18" customWidth="1"/>
    <col min="10" max="10" width="8.7109375" style="18" customWidth="1"/>
    <col min="11" max="11" width="7.5703125" style="18" customWidth="1"/>
    <col min="12" max="13" width="7.85546875" style="18" customWidth="1"/>
    <col min="14" max="14" width="10.28515625" style="212"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138" customWidth="1"/>
    <col min="22" max="22" width="73.140625" customWidth="1"/>
    <col min="23" max="23" width="69.42578125" style="4" customWidth="1"/>
  </cols>
  <sheetData>
    <row r="1" spans="1:23" ht="20.25" x14ac:dyDescent="0.3">
      <c r="A1" s="17" t="s">
        <v>116</v>
      </c>
      <c r="C1" s="54"/>
      <c r="D1" s="258" t="s">
        <v>138</v>
      </c>
      <c r="E1" s="259"/>
      <c r="F1" s="257">
        <v>44452</v>
      </c>
      <c r="G1" s="229"/>
      <c r="H1" s="229"/>
    </row>
    <row r="2" spans="1:23" ht="20.25" x14ac:dyDescent="0.3">
      <c r="A2" s="17"/>
      <c r="C2" s="54"/>
      <c r="E2" s="137"/>
      <c r="F2" s="229"/>
      <c r="G2" s="229"/>
      <c r="H2" s="18"/>
      <c r="M2" s="212"/>
      <c r="N2" s="18"/>
      <c r="P2" s="24"/>
      <c r="Q2" s="18"/>
      <c r="S2"/>
      <c r="T2" s="138"/>
      <c r="U2"/>
      <c r="V2" s="4"/>
      <c r="W2"/>
    </row>
    <row r="3" spans="1:23" ht="24.75" customHeight="1" x14ac:dyDescent="0.25">
      <c r="C3" s="255" t="s">
        <v>149</v>
      </c>
      <c r="D3" s="247" t="s">
        <v>166</v>
      </c>
      <c r="E3" s="248"/>
      <c r="F3" s="231"/>
      <c r="G3" s="230"/>
      <c r="H3" s="4"/>
      <c r="I3" s="4"/>
      <c r="M3" s="212"/>
      <c r="N3" s="18"/>
      <c r="P3" s="24"/>
      <c r="Q3" s="18"/>
      <c r="S3"/>
      <c r="T3" s="138"/>
      <c r="U3"/>
      <c r="V3" s="4"/>
      <c r="W3"/>
    </row>
    <row r="4" spans="1:23" ht="19.5" customHeight="1" x14ac:dyDescent="0.25">
      <c r="C4" s="260" t="s">
        <v>212</v>
      </c>
      <c r="F4" s="230"/>
      <c r="G4" s="230"/>
      <c r="H4" s="4"/>
      <c r="I4" s="4"/>
      <c r="M4" s="212"/>
      <c r="N4" s="18"/>
      <c r="P4" s="24"/>
      <c r="Q4" s="18"/>
      <c r="S4"/>
      <c r="T4" s="138"/>
      <c r="U4"/>
      <c r="V4" s="4"/>
      <c r="W4"/>
    </row>
    <row r="5" spans="1:23" ht="21.75" customHeight="1" x14ac:dyDescent="0.25">
      <c r="C5" s="256" t="s">
        <v>165</v>
      </c>
      <c r="D5" s="120"/>
      <c r="F5" s="231"/>
      <c r="H5" s="18"/>
      <c r="M5" s="212"/>
      <c r="N5" s="18"/>
      <c r="P5" s="24"/>
      <c r="Q5" s="18"/>
      <c r="S5"/>
      <c r="T5" s="138"/>
      <c r="U5"/>
      <c r="V5" s="4"/>
      <c r="W5"/>
    </row>
    <row r="6" spans="1:23" ht="15" x14ac:dyDescent="0.25">
      <c r="C6" s="80"/>
      <c r="D6" s="251"/>
      <c r="E6" s="251"/>
    </row>
    <row r="7" spans="1:23" s="101" customFormat="1" ht="96.75" customHeight="1" x14ac:dyDescent="0.2">
      <c r="A7" s="97" t="s">
        <v>13</v>
      </c>
      <c r="B7" s="98" t="s">
        <v>1</v>
      </c>
      <c r="C7" s="98" t="s">
        <v>43</v>
      </c>
      <c r="D7" s="98" t="s">
        <v>52</v>
      </c>
      <c r="E7" s="98" t="s">
        <v>48</v>
      </c>
      <c r="F7" s="98" t="s">
        <v>113</v>
      </c>
      <c r="G7" s="232" t="s">
        <v>208</v>
      </c>
      <c r="H7" s="232" t="s">
        <v>211</v>
      </c>
      <c r="I7" s="128" t="s">
        <v>14</v>
      </c>
      <c r="J7" s="127" t="s">
        <v>15</v>
      </c>
      <c r="K7" s="127" t="s">
        <v>16</v>
      </c>
      <c r="L7" s="127" t="s">
        <v>17</v>
      </c>
      <c r="M7" s="127" t="s">
        <v>18</v>
      </c>
      <c r="N7" s="213" t="s">
        <v>19</v>
      </c>
      <c r="O7" s="127" t="s">
        <v>20</v>
      </c>
      <c r="P7" s="127" t="s">
        <v>21</v>
      </c>
      <c r="Q7" s="127" t="s">
        <v>22</v>
      </c>
      <c r="R7" s="127" t="s">
        <v>23</v>
      </c>
      <c r="S7" s="127" t="s">
        <v>24</v>
      </c>
      <c r="T7" s="127" t="s">
        <v>25</v>
      </c>
      <c r="U7" s="129" t="s">
        <v>114</v>
      </c>
      <c r="V7" s="215" t="s">
        <v>30</v>
      </c>
      <c r="W7" s="217" t="s">
        <v>205</v>
      </c>
    </row>
    <row r="8" spans="1:23" ht="15.75" x14ac:dyDescent="0.25">
      <c r="A8" s="40"/>
      <c r="B8" s="76" t="s">
        <v>6</v>
      </c>
      <c r="C8" s="77"/>
      <c r="D8" s="77"/>
      <c r="E8" s="77"/>
      <c r="F8" s="77"/>
      <c r="G8" s="77"/>
      <c r="H8" s="77"/>
      <c r="I8" s="77"/>
      <c r="J8" s="77"/>
      <c r="K8" s="77"/>
      <c r="L8" s="77"/>
      <c r="M8" s="77"/>
      <c r="N8" s="204"/>
      <c r="O8" s="77"/>
      <c r="P8" s="77"/>
      <c r="Q8" s="77"/>
      <c r="R8" s="77"/>
      <c r="S8" s="77"/>
      <c r="T8" s="77"/>
      <c r="U8" s="77"/>
    </row>
    <row r="9" spans="1:23" s="38" customFormat="1" ht="15.75" x14ac:dyDescent="0.25">
      <c r="A9" s="65">
        <v>1</v>
      </c>
      <c r="B9" s="41" t="s">
        <v>6</v>
      </c>
      <c r="C9" s="46"/>
      <c r="D9" s="46"/>
      <c r="E9" s="56"/>
      <c r="F9" s="42" t="s">
        <v>69</v>
      </c>
      <c r="G9" s="233">
        <v>34800</v>
      </c>
      <c r="H9" s="233">
        <v>2000</v>
      </c>
      <c r="I9" s="43" t="s">
        <v>27</v>
      </c>
      <c r="J9" s="43"/>
      <c r="K9" s="43"/>
      <c r="L9" s="43"/>
      <c r="M9" s="43"/>
      <c r="N9" s="205"/>
      <c r="O9" s="43"/>
      <c r="P9" s="44"/>
      <c r="Q9" s="45"/>
      <c r="R9" s="44"/>
      <c r="S9" s="44"/>
      <c r="T9" s="41"/>
      <c r="U9" s="173" t="s">
        <v>28</v>
      </c>
      <c r="W9" s="39"/>
    </row>
    <row r="10" spans="1:23" s="38" customFormat="1" ht="15.75" x14ac:dyDescent="0.25">
      <c r="A10" s="58"/>
      <c r="B10" s="78" t="s">
        <v>68</v>
      </c>
      <c r="C10" s="79"/>
      <c r="D10" s="79"/>
      <c r="E10" s="79"/>
      <c r="F10" s="79"/>
      <c r="G10" s="79"/>
      <c r="H10" s="79"/>
      <c r="I10" s="79"/>
      <c r="J10" s="79"/>
      <c r="K10" s="79"/>
      <c r="L10" s="79"/>
      <c r="M10" s="79"/>
      <c r="N10" s="206"/>
      <c r="O10" s="79"/>
      <c r="P10" s="79"/>
      <c r="Q10" s="79"/>
      <c r="R10" s="79"/>
      <c r="S10" s="79"/>
      <c r="T10" s="79"/>
      <c r="U10" s="79"/>
      <c r="W10" s="39"/>
    </row>
    <row r="11" spans="1:23" s="38" customFormat="1" ht="15.75" x14ac:dyDescent="0.25">
      <c r="A11" s="65">
        <v>2</v>
      </c>
      <c r="B11" s="41" t="s">
        <v>29</v>
      </c>
      <c r="C11" s="46"/>
      <c r="D11" s="46"/>
      <c r="E11" s="56"/>
      <c r="F11" s="42" t="s">
        <v>134</v>
      </c>
      <c r="G11" s="234" t="s">
        <v>207</v>
      </c>
      <c r="H11" s="234" t="s">
        <v>207</v>
      </c>
      <c r="I11" s="43" t="s">
        <v>27</v>
      </c>
      <c r="J11" s="43"/>
      <c r="K11" s="43"/>
      <c r="L11" s="43"/>
      <c r="M11" s="43"/>
      <c r="N11" s="205"/>
      <c r="O11" s="43"/>
      <c r="P11" s="44"/>
      <c r="Q11" s="45"/>
      <c r="R11" s="44"/>
      <c r="S11" s="44"/>
      <c r="T11" s="41"/>
      <c r="U11" s="173" t="s">
        <v>28</v>
      </c>
      <c r="W11" s="39"/>
    </row>
    <row r="12" spans="1:23" ht="6.75" customHeight="1" x14ac:dyDescent="0.2">
      <c r="A12" s="47"/>
      <c r="B12" s="48"/>
      <c r="C12" s="49"/>
      <c r="D12" s="49"/>
      <c r="E12" s="57"/>
      <c r="F12" s="49"/>
      <c r="G12" s="122"/>
      <c r="H12" s="122"/>
      <c r="I12" s="51"/>
      <c r="J12" s="51"/>
      <c r="K12" s="51"/>
      <c r="L12" s="51"/>
      <c r="M12" s="51"/>
      <c r="N12" s="207"/>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208"/>
      <c r="O13" s="75"/>
      <c r="P13" s="75"/>
      <c r="Q13" s="75"/>
      <c r="R13" s="75"/>
      <c r="S13" s="75"/>
      <c r="T13" s="75"/>
      <c r="U13" s="75"/>
    </row>
    <row r="14" spans="1:23" s="27" customFormat="1" ht="195.75" x14ac:dyDescent="0.25">
      <c r="A14" s="139"/>
      <c r="B14" s="140"/>
      <c r="C14" s="141"/>
      <c r="D14" s="140"/>
      <c r="E14" s="140"/>
      <c r="F14" s="141" t="s">
        <v>155</v>
      </c>
      <c r="G14" s="235">
        <f>SUM(G15:G36)</f>
        <v>6310</v>
      </c>
      <c r="H14" s="235">
        <f>SUM(H15:H36)</f>
        <v>1575</v>
      </c>
      <c r="I14" s="140"/>
      <c r="J14" s="140"/>
      <c r="K14" s="140"/>
      <c r="L14" s="140"/>
      <c r="M14" s="140"/>
      <c r="N14" s="209"/>
      <c r="O14" s="140"/>
      <c r="P14" s="140"/>
      <c r="Q14" s="193" t="s">
        <v>185</v>
      </c>
      <c r="R14" s="140"/>
      <c r="S14" s="140"/>
      <c r="T14" s="140"/>
      <c r="U14" s="140"/>
      <c r="V14" s="193"/>
      <c r="W14" s="26"/>
    </row>
    <row r="15" spans="1:23" s="38" customFormat="1" ht="90" x14ac:dyDescent="0.2">
      <c r="A15" s="65">
        <v>3</v>
      </c>
      <c r="B15" s="64" t="s">
        <v>2</v>
      </c>
      <c r="C15" s="81" t="s">
        <v>35</v>
      </c>
      <c r="D15" s="85" t="s">
        <v>120</v>
      </c>
      <c r="E15" s="86">
        <v>123452</v>
      </c>
      <c r="F15" s="81" t="s">
        <v>182</v>
      </c>
      <c r="G15" s="242">
        <v>1400</v>
      </c>
      <c r="H15" s="242">
        <v>0</v>
      </c>
      <c r="I15" s="203" t="s">
        <v>94</v>
      </c>
      <c r="J15" s="178">
        <v>3</v>
      </c>
      <c r="K15" s="178">
        <v>1</v>
      </c>
      <c r="L15" s="178"/>
      <c r="M15" s="178"/>
      <c r="N15" s="203">
        <v>3</v>
      </c>
      <c r="O15" s="178"/>
      <c r="P15" s="178">
        <v>3</v>
      </c>
      <c r="Q15" s="194">
        <v>2</v>
      </c>
      <c r="R15" s="182"/>
      <c r="S15" s="178">
        <v>3</v>
      </c>
      <c r="T15" s="178">
        <v>3</v>
      </c>
      <c r="U15" s="216">
        <f>AVERAGE(J15:T15)</f>
        <v>2.5714285714285716</v>
      </c>
      <c r="V15" s="199" t="s">
        <v>190</v>
      </c>
      <c r="W15" s="201"/>
    </row>
    <row r="16" spans="1:23" s="38" customFormat="1" ht="45" x14ac:dyDescent="0.2">
      <c r="A16" s="65">
        <v>4</v>
      </c>
      <c r="B16" s="67" t="s">
        <v>5</v>
      </c>
      <c r="C16" s="81" t="s">
        <v>58</v>
      </c>
      <c r="D16" s="85" t="s">
        <v>59</v>
      </c>
      <c r="E16" s="86">
        <v>156117</v>
      </c>
      <c r="F16" s="81" t="s">
        <v>183</v>
      </c>
      <c r="G16" s="242">
        <v>1500</v>
      </c>
      <c r="H16" s="242">
        <v>1000</v>
      </c>
      <c r="I16" s="203" t="s">
        <v>94</v>
      </c>
      <c r="J16" s="178">
        <v>5</v>
      </c>
      <c r="K16" s="178">
        <v>3</v>
      </c>
      <c r="L16" s="178"/>
      <c r="M16" s="178"/>
      <c r="N16" s="203">
        <v>5</v>
      </c>
      <c r="O16" s="178"/>
      <c r="P16" s="178">
        <v>5</v>
      </c>
      <c r="Q16" s="194">
        <v>5</v>
      </c>
      <c r="R16" s="182"/>
      <c r="S16" s="178">
        <v>5</v>
      </c>
      <c r="T16" s="178">
        <v>4</v>
      </c>
      <c r="U16" s="216">
        <f>AVERAGE(J16:T16)</f>
        <v>4.5714285714285712</v>
      </c>
      <c r="V16" s="196" t="s">
        <v>186</v>
      </c>
      <c r="W16" s="191"/>
    </row>
    <row r="17" spans="1:23" s="38" customFormat="1" ht="75" x14ac:dyDescent="0.2">
      <c r="A17" s="65">
        <v>5</v>
      </c>
      <c r="B17" s="66" t="s">
        <v>5</v>
      </c>
      <c r="C17" s="81" t="s">
        <v>162</v>
      </c>
      <c r="D17" s="85" t="s">
        <v>55</v>
      </c>
      <c r="E17" s="86">
        <v>395290</v>
      </c>
      <c r="F17" s="81" t="s">
        <v>56</v>
      </c>
      <c r="G17" s="242">
        <v>100</v>
      </c>
      <c r="H17" s="242">
        <v>100</v>
      </c>
      <c r="I17" s="203" t="s">
        <v>94</v>
      </c>
      <c r="J17" s="178">
        <v>4</v>
      </c>
      <c r="K17" s="178">
        <v>3</v>
      </c>
      <c r="L17" s="178"/>
      <c r="M17" s="178"/>
      <c r="N17" s="203">
        <v>5</v>
      </c>
      <c r="O17" s="178"/>
      <c r="P17" s="178">
        <v>5</v>
      </c>
      <c r="Q17" s="194">
        <v>5</v>
      </c>
      <c r="R17" s="182"/>
      <c r="S17" s="178">
        <v>4</v>
      </c>
      <c r="T17" s="178">
        <v>2</v>
      </c>
      <c r="U17" s="216">
        <f>AVERAGE(J17:T17)</f>
        <v>4</v>
      </c>
      <c r="V17" s="199" t="s">
        <v>189</v>
      </c>
      <c r="W17" s="201"/>
    </row>
    <row r="18" spans="1:23" s="38" customFormat="1" ht="90" x14ac:dyDescent="0.2">
      <c r="A18" s="65">
        <v>6</v>
      </c>
      <c r="B18" s="66" t="s">
        <v>40</v>
      </c>
      <c r="C18" s="83" t="s">
        <v>51</v>
      </c>
      <c r="D18" s="92" t="s">
        <v>60</v>
      </c>
      <c r="E18" s="89">
        <v>122645</v>
      </c>
      <c r="F18" s="81" t="s">
        <v>177</v>
      </c>
      <c r="G18" s="242">
        <v>1500</v>
      </c>
      <c r="H18" s="242">
        <v>0</v>
      </c>
      <c r="I18" s="203" t="s">
        <v>27</v>
      </c>
      <c r="J18" s="183" t="s">
        <v>100</v>
      </c>
      <c r="K18" s="178">
        <v>1</v>
      </c>
      <c r="L18" s="178"/>
      <c r="M18" s="178"/>
      <c r="N18" s="203">
        <v>3</v>
      </c>
      <c r="O18" s="178"/>
      <c r="P18" s="178">
        <v>2</v>
      </c>
      <c r="Q18" s="194">
        <v>4</v>
      </c>
      <c r="R18" s="182"/>
      <c r="S18" s="178" t="s">
        <v>28</v>
      </c>
      <c r="T18" s="178" t="s">
        <v>28</v>
      </c>
      <c r="U18" s="216" t="s">
        <v>28</v>
      </c>
      <c r="V18" s="199" t="s">
        <v>191</v>
      </c>
      <c r="W18" s="201"/>
    </row>
    <row r="19" spans="1:23" s="38" customFormat="1" ht="50.25" customHeight="1" x14ac:dyDescent="0.2">
      <c r="A19" s="65">
        <v>7</v>
      </c>
      <c r="B19" s="66" t="s">
        <v>41</v>
      </c>
      <c r="C19" s="83" t="s">
        <v>163</v>
      </c>
      <c r="D19" s="85" t="s">
        <v>106</v>
      </c>
      <c r="E19" s="86" t="s">
        <v>54</v>
      </c>
      <c r="F19" s="81" t="s">
        <v>169</v>
      </c>
      <c r="G19" s="242">
        <v>0</v>
      </c>
      <c r="H19" s="242">
        <v>0</v>
      </c>
      <c r="I19" s="203" t="s">
        <v>94</v>
      </c>
      <c r="J19" s="178" t="s">
        <v>184</v>
      </c>
      <c r="K19" s="178" t="s">
        <v>184</v>
      </c>
      <c r="L19" s="178"/>
      <c r="M19" s="178"/>
      <c r="N19" s="203">
        <v>3</v>
      </c>
      <c r="O19" s="178"/>
      <c r="P19" s="178">
        <v>3</v>
      </c>
      <c r="Q19" s="194">
        <v>3</v>
      </c>
      <c r="R19" s="182"/>
      <c r="S19" s="178">
        <v>4</v>
      </c>
      <c r="T19" s="178">
        <v>4</v>
      </c>
      <c r="U19" s="216">
        <f>AVERAGE(J19:T19)</f>
        <v>3.4</v>
      </c>
      <c r="V19" s="196" t="s">
        <v>192</v>
      </c>
      <c r="W19" s="190"/>
    </row>
    <row r="20" spans="1:23" s="38" customFormat="1" ht="105" x14ac:dyDescent="0.2">
      <c r="A20" s="65">
        <v>8</v>
      </c>
      <c r="B20" s="131" t="s">
        <v>41</v>
      </c>
      <c r="C20" s="135" t="s">
        <v>158</v>
      </c>
      <c r="D20" s="133" t="s">
        <v>55</v>
      </c>
      <c r="E20" s="134">
        <v>376133</v>
      </c>
      <c r="F20" s="132" t="s">
        <v>174</v>
      </c>
      <c r="G20" s="242">
        <v>200</v>
      </c>
      <c r="H20" s="242">
        <v>0</v>
      </c>
      <c r="I20" s="203" t="s">
        <v>94</v>
      </c>
      <c r="J20" s="178" t="s">
        <v>100</v>
      </c>
      <c r="K20" s="178">
        <v>1</v>
      </c>
      <c r="L20" s="178"/>
      <c r="M20" s="178"/>
      <c r="N20" s="203">
        <v>2</v>
      </c>
      <c r="O20" s="178"/>
      <c r="P20" s="178">
        <v>2</v>
      </c>
      <c r="Q20" s="194">
        <v>1</v>
      </c>
      <c r="R20" s="182"/>
      <c r="S20" s="178">
        <v>4</v>
      </c>
      <c r="T20" s="178">
        <v>4</v>
      </c>
      <c r="U20" s="216">
        <f>AVERAGE(J20:T20)</f>
        <v>2.3333333333333335</v>
      </c>
      <c r="V20" s="199" t="s">
        <v>193</v>
      </c>
      <c r="W20" s="201"/>
    </row>
    <row r="21" spans="1:23" s="38" customFormat="1" ht="75" x14ac:dyDescent="0.2">
      <c r="A21" s="65">
        <v>9</v>
      </c>
      <c r="B21" s="66" t="s">
        <v>4</v>
      </c>
      <c r="C21" s="84" t="s">
        <v>57</v>
      </c>
      <c r="D21" s="92" t="s">
        <v>148</v>
      </c>
      <c r="E21" s="89">
        <v>142630</v>
      </c>
      <c r="F21" s="81" t="s">
        <v>176</v>
      </c>
      <c r="G21" s="242">
        <v>350</v>
      </c>
      <c r="H21" s="242">
        <v>0</v>
      </c>
      <c r="I21" s="203" t="s">
        <v>94</v>
      </c>
      <c r="J21" s="178">
        <v>4</v>
      </c>
      <c r="K21" s="178" t="s">
        <v>184</v>
      </c>
      <c r="L21" s="178"/>
      <c r="M21" s="178"/>
      <c r="N21" s="203">
        <v>4</v>
      </c>
      <c r="O21" s="178"/>
      <c r="P21" s="178">
        <v>4</v>
      </c>
      <c r="Q21" s="194">
        <v>3</v>
      </c>
      <c r="R21" s="182"/>
      <c r="S21" s="178">
        <v>4</v>
      </c>
      <c r="T21" s="178">
        <v>5</v>
      </c>
      <c r="U21" s="216">
        <f>AVERAGE(J21:T21)</f>
        <v>4</v>
      </c>
      <c r="V21" s="199" t="s">
        <v>194</v>
      </c>
      <c r="W21" s="201"/>
    </row>
    <row r="22" spans="1:23" s="38" customFormat="1" ht="60" x14ac:dyDescent="0.2">
      <c r="A22" s="65">
        <v>10</v>
      </c>
      <c r="B22" s="66" t="s">
        <v>3</v>
      </c>
      <c r="C22" s="84" t="s">
        <v>74</v>
      </c>
      <c r="D22" s="92" t="s">
        <v>63</v>
      </c>
      <c r="E22" s="89">
        <v>122434</v>
      </c>
      <c r="F22" s="81" t="s">
        <v>119</v>
      </c>
      <c r="G22" s="242">
        <v>0</v>
      </c>
      <c r="H22" s="242">
        <v>0</v>
      </c>
      <c r="I22" s="203" t="s">
        <v>94</v>
      </c>
      <c r="J22" s="178">
        <v>2</v>
      </c>
      <c r="K22" s="178" t="s">
        <v>184</v>
      </c>
      <c r="L22" s="178"/>
      <c r="M22" s="178"/>
      <c r="N22" s="203">
        <v>4</v>
      </c>
      <c r="O22" s="178"/>
      <c r="P22" s="178">
        <v>3</v>
      </c>
      <c r="Q22" s="194">
        <v>2</v>
      </c>
      <c r="R22" s="182"/>
      <c r="S22" s="178">
        <v>2</v>
      </c>
      <c r="T22" s="178">
        <v>1</v>
      </c>
      <c r="U22" s="216">
        <f>AVERAGE(J22:T22)</f>
        <v>2.3333333333333335</v>
      </c>
      <c r="V22" s="199" t="s">
        <v>195</v>
      </c>
      <c r="W22" s="201"/>
    </row>
    <row r="23" spans="1:23" s="38" customFormat="1" ht="45" x14ac:dyDescent="0.2">
      <c r="A23" s="65">
        <v>11</v>
      </c>
      <c r="B23" s="66" t="s">
        <v>5</v>
      </c>
      <c r="C23" s="84" t="s">
        <v>62</v>
      </c>
      <c r="D23" s="92" t="s">
        <v>121</v>
      </c>
      <c r="E23" s="89">
        <v>123591</v>
      </c>
      <c r="F23" s="81" t="s">
        <v>44</v>
      </c>
      <c r="G23" s="238">
        <v>500</v>
      </c>
      <c r="H23" s="238">
        <v>350</v>
      </c>
      <c r="I23" s="203" t="s">
        <v>27</v>
      </c>
      <c r="J23" s="184"/>
      <c r="K23" s="178">
        <v>1</v>
      </c>
      <c r="L23" s="178"/>
      <c r="M23" s="178"/>
      <c r="N23" s="203">
        <v>3</v>
      </c>
      <c r="O23" s="178"/>
      <c r="P23" s="178">
        <v>2</v>
      </c>
      <c r="Q23" s="194" t="s">
        <v>28</v>
      </c>
      <c r="R23" s="182"/>
      <c r="S23" s="178" t="s">
        <v>28</v>
      </c>
      <c r="T23" s="185" t="s">
        <v>28</v>
      </c>
      <c r="U23" s="203" t="s">
        <v>28</v>
      </c>
      <c r="V23" s="199" t="s">
        <v>196</v>
      </c>
      <c r="W23" s="201"/>
    </row>
    <row r="24" spans="1:23" s="38" customFormat="1" ht="45" x14ac:dyDescent="0.2">
      <c r="A24" s="65">
        <v>12</v>
      </c>
      <c r="B24" s="67" t="s">
        <v>5</v>
      </c>
      <c r="C24" s="81" t="s">
        <v>37</v>
      </c>
      <c r="D24" s="85" t="s">
        <v>143</v>
      </c>
      <c r="E24" s="86">
        <v>328188</v>
      </c>
      <c r="F24" s="81" t="s">
        <v>178</v>
      </c>
      <c r="G24" s="242">
        <v>20</v>
      </c>
      <c r="H24" s="242">
        <v>0</v>
      </c>
      <c r="I24" s="203" t="s">
        <v>94</v>
      </c>
      <c r="J24" s="186">
        <v>3</v>
      </c>
      <c r="K24" s="178">
        <v>1</v>
      </c>
      <c r="L24" s="186"/>
      <c r="M24" s="186"/>
      <c r="N24" s="203">
        <v>5</v>
      </c>
      <c r="O24" s="186"/>
      <c r="P24" s="186">
        <v>4</v>
      </c>
      <c r="Q24" s="195">
        <v>4</v>
      </c>
      <c r="R24" s="187"/>
      <c r="S24" s="178">
        <v>5</v>
      </c>
      <c r="T24" s="186">
        <v>4</v>
      </c>
      <c r="U24" s="216">
        <f t="shared" ref="U24:U25" si="0">AVERAGE(J24:T24)</f>
        <v>3.7142857142857144</v>
      </c>
      <c r="V24" s="199" t="s">
        <v>197</v>
      </c>
      <c r="W24" s="201"/>
    </row>
    <row r="25" spans="1:23" ht="75" x14ac:dyDescent="0.2">
      <c r="A25" s="65">
        <v>13</v>
      </c>
      <c r="B25" s="131" t="s">
        <v>5</v>
      </c>
      <c r="C25" s="132" t="s">
        <v>175</v>
      </c>
      <c r="D25" s="133"/>
      <c r="E25" s="134"/>
      <c r="F25" s="132" t="s">
        <v>170</v>
      </c>
      <c r="G25" s="242">
        <v>0</v>
      </c>
      <c r="H25" s="242">
        <v>0</v>
      </c>
      <c r="I25" s="203"/>
      <c r="J25" s="178">
        <v>5</v>
      </c>
      <c r="K25" s="178"/>
      <c r="L25" s="178"/>
      <c r="M25" s="178"/>
      <c r="N25" s="203">
        <v>4</v>
      </c>
      <c r="O25" s="178"/>
      <c r="P25" s="178">
        <v>3.5</v>
      </c>
      <c r="Q25" s="194">
        <v>5</v>
      </c>
      <c r="R25" s="182"/>
      <c r="S25" s="178">
        <v>3</v>
      </c>
      <c r="T25" s="178">
        <v>3</v>
      </c>
      <c r="U25" s="216">
        <f t="shared" si="0"/>
        <v>3.9166666666666665</v>
      </c>
      <c r="V25" s="199" t="s">
        <v>198</v>
      </c>
      <c r="W25" s="201"/>
    </row>
    <row r="26" spans="1:23" s="38" customFormat="1" ht="45" x14ac:dyDescent="0.2">
      <c r="A26" s="65">
        <v>14</v>
      </c>
      <c r="B26" s="66" t="s">
        <v>11</v>
      </c>
      <c r="C26" s="84" t="s">
        <v>97</v>
      </c>
      <c r="D26" s="92" t="s">
        <v>143</v>
      </c>
      <c r="E26" s="89">
        <v>464428</v>
      </c>
      <c r="F26" s="81" t="s">
        <v>173</v>
      </c>
      <c r="G26" s="242">
        <v>75</v>
      </c>
      <c r="H26" s="242">
        <v>75</v>
      </c>
      <c r="I26" s="203" t="s">
        <v>94</v>
      </c>
      <c r="J26" s="178">
        <v>2</v>
      </c>
      <c r="K26" s="178">
        <v>1</v>
      </c>
      <c r="L26" s="178"/>
      <c r="M26" s="178"/>
      <c r="N26" s="203">
        <v>3</v>
      </c>
      <c r="O26" s="178"/>
      <c r="P26" s="178">
        <v>4</v>
      </c>
      <c r="Q26" s="194">
        <v>1</v>
      </c>
      <c r="R26" s="182"/>
      <c r="S26" s="178">
        <v>3</v>
      </c>
      <c r="T26" s="188">
        <v>5</v>
      </c>
      <c r="U26" s="216">
        <f>AVERAGE(J26:T26)</f>
        <v>2.7142857142857144</v>
      </c>
      <c r="V26" s="199" t="s">
        <v>199</v>
      </c>
      <c r="W26" s="201"/>
    </row>
    <row r="27" spans="1:23" s="38" customFormat="1" ht="105" x14ac:dyDescent="0.2">
      <c r="A27" s="65">
        <v>15</v>
      </c>
      <c r="B27" s="64" t="s">
        <v>8</v>
      </c>
      <c r="C27" s="81" t="s">
        <v>78</v>
      </c>
      <c r="D27" s="92" t="s">
        <v>71</v>
      </c>
      <c r="E27" s="89">
        <v>334588</v>
      </c>
      <c r="F27" s="81" t="s">
        <v>179</v>
      </c>
      <c r="G27" s="242">
        <v>125</v>
      </c>
      <c r="H27" s="242">
        <v>0</v>
      </c>
      <c r="I27" s="203" t="s">
        <v>27</v>
      </c>
      <c r="J27" s="183" t="s">
        <v>100</v>
      </c>
      <c r="K27" s="178">
        <v>1</v>
      </c>
      <c r="L27" s="178"/>
      <c r="M27" s="178"/>
      <c r="N27" s="203">
        <v>2</v>
      </c>
      <c r="O27" s="178"/>
      <c r="P27" s="178">
        <v>2</v>
      </c>
      <c r="Q27" s="194" t="s">
        <v>28</v>
      </c>
      <c r="R27" s="182"/>
      <c r="S27" s="189" t="s">
        <v>28</v>
      </c>
      <c r="T27" s="189" t="s">
        <v>28</v>
      </c>
      <c r="U27" s="216" t="s">
        <v>28</v>
      </c>
      <c r="V27" s="199" t="s">
        <v>200</v>
      </c>
      <c r="W27" s="201"/>
    </row>
    <row r="28" spans="1:23" s="38" customFormat="1" ht="49.5" customHeight="1" x14ac:dyDescent="0.2">
      <c r="A28" s="65">
        <v>16</v>
      </c>
      <c r="B28" s="66" t="s">
        <v>9</v>
      </c>
      <c r="C28" s="84" t="s">
        <v>66</v>
      </c>
      <c r="D28" s="85" t="s">
        <v>144</v>
      </c>
      <c r="E28" s="86">
        <v>456609</v>
      </c>
      <c r="F28" s="81" t="s">
        <v>180</v>
      </c>
      <c r="G28" s="238" t="s">
        <v>207</v>
      </c>
      <c r="H28" s="238" t="s">
        <v>207</v>
      </c>
      <c r="I28" s="203" t="s">
        <v>94</v>
      </c>
      <c r="J28" s="178">
        <v>3</v>
      </c>
      <c r="K28" s="178" t="s">
        <v>184</v>
      </c>
      <c r="L28" s="178"/>
      <c r="M28" s="178"/>
      <c r="N28" s="203">
        <v>4</v>
      </c>
      <c r="O28" s="178"/>
      <c r="P28" s="178">
        <v>3</v>
      </c>
      <c r="Q28" s="194">
        <v>2</v>
      </c>
      <c r="R28" s="182"/>
      <c r="S28" s="178">
        <v>3</v>
      </c>
      <c r="T28" s="188">
        <v>3</v>
      </c>
      <c r="U28" s="216">
        <f t="shared" ref="U28" si="1">AVERAGE(J28:T28)</f>
        <v>3</v>
      </c>
      <c r="V28" s="199" t="s">
        <v>187</v>
      </c>
      <c r="W28" s="190"/>
    </row>
    <row r="29" spans="1:23" s="38" customFormat="1" ht="48" customHeight="1" x14ac:dyDescent="0.2">
      <c r="A29" s="65">
        <v>17</v>
      </c>
      <c r="B29" s="66" t="s">
        <v>10</v>
      </c>
      <c r="C29" s="84" t="s">
        <v>157</v>
      </c>
      <c r="D29" s="85" t="s">
        <v>142</v>
      </c>
      <c r="E29" s="86" t="s">
        <v>140</v>
      </c>
      <c r="F29" s="81" t="s">
        <v>181</v>
      </c>
      <c r="G29" s="238">
        <v>400</v>
      </c>
      <c r="H29" s="238">
        <v>0</v>
      </c>
      <c r="I29" s="203" t="s">
        <v>27</v>
      </c>
      <c r="J29" s="184"/>
      <c r="K29" s="178" t="s">
        <v>184</v>
      </c>
      <c r="L29" s="178"/>
      <c r="M29" s="178"/>
      <c r="N29" s="203">
        <v>5</v>
      </c>
      <c r="O29" s="178"/>
      <c r="P29" s="178">
        <v>4</v>
      </c>
      <c r="Q29" s="194" t="s">
        <v>28</v>
      </c>
      <c r="R29" s="182"/>
      <c r="S29" s="178" t="s">
        <v>28</v>
      </c>
      <c r="T29" s="178" t="s">
        <v>28</v>
      </c>
      <c r="U29" s="203" t="s">
        <v>28</v>
      </c>
      <c r="V29" s="200" t="s">
        <v>201</v>
      </c>
      <c r="W29" s="198"/>
    </row>
    <row r="30" spans="1:23" ht="65.25" customHeight="1" x14ac:dyDescent="0.2">
      <c r="A30" s="65">
        <v>18</v>
      </c>
      <c r="B30" s="131" t="s">
        <v>10</v>
      </c>
      <c r="C30" s="132" t="s">
        <v>159</v>
      </c>
      <c r="D30" s="133"/>
      <c r="E30" s="134">
        <v>372529</v>
      </c>
      <c r="F30" s="132" t="s">
        <v>161</v>
      </c>
      <c r="G30" s="238">
        <v>60</v>
      </c>
      <c r="H30" s="238">
        <v>0</v>
      </c>
      <c r="I30" s="203" t="s">
        <v>94</v>
      </c>
      <c r="J30" s="178">
        <v>4</v>
      </c>
      <c r="K30" s="178">
        <v>1</v>
      </c>
      <c r="L30" s="178"/>
      <c r="M30" s="178"/>
      <c r="N30" s="203">
        <v>2</v>
      </c>
      <c r="O30" s="178"/>
      <c r="P30" s="178">
        <v>3</v>
      </c>
      <c r="Q30" s="194">
        <v>3</v>
      </c>
      <c r="R30" s="182"/>
      <c r="S30" s="178">
        <v>4</v>
      </c>
      <c r="T30" s="178">
        <v>4</v>
      </c>
      <c r="U30" s="216">
        <f t="shared" ref="U30" si="2">AVERAGE(J30:T30)</f>
        <v>3</v>
      </c>
      <c r="V30" s="192" t="s">
        <v>202</v>
      </c>
      <c r="W30" s="197"/>
    </row>
    <row r="31" spans="1:23" s="38" customFormat="1" ht="34.9" customHeight="1" x14ac:dyDescent="0.2">
      <c r="A31" s="65">
        <v>19</v>
      </c>
      <c r="B31" s="67" t="s">
        <v>5</v>
      </c>
      <c r="C31" s="82" t="s">
        <v>82</v>
      </c>
      <c r="D31" s="85" t="s">
        <v>129</v>
      </c>
      <c r="E31" s="86">
        <v>151069</v>
      </c>
      <c r="F31" s="81" t="s">
        <v>147</v>
      </c>
      <c r="G31" s="238">
        <v>80</v>
      </c>
      <c r="H31" s="238">
        <v>50</v>
      </c>
      <c r="I31" s="203" t="s">
        <v>27</v>
      </c>
      <c r="J31" s="184"/>
      <c r="K31" s="178">
        <v>1</v>
      </c>
      <c r="L31" s="178"/>
      <c r="M31" s="178"/>
      <c r="N31" s="203">
        <v>4</v>
      </c>
      <c r="O31" s="178"/>
      <c r="P31" s="178">
        <v>2</v>
      </c>
      <c r="Q31" s="194" t="s">
        <v>28</v>
      </c>
      <c r="R31" s="182"/>
      <c r="S31" s="189" t="s">
        <v>28</v>
      </c>
      <c r="T31" s="189" t="s">
        <v>28</v>
      </c>
      <c r="U31" s="216" t="s">
        <v>28</v>
      </c>
      <c r="V31" s="192" t="s">
        <v>188</v>
      </c>
      <c r="W31" s="198"/>
    </row>
    <row r="32" spans="1:23" s="38" customFormat="1" ht="33.75" customHeight="1" x14ac:dyDescent="0.2">
      <c r="A32" s="65">
        <v>20</v>
      </c>
      <c r="B32" s="66" t="s">
        <v>5</v>
      </c>
      <c r="C32" s="82" t="s">
        <v>167</v>
      </c>
      <c r="D32" s="85" t="s">
        <v>54</v>
      </c>
      <c r="E32" s="86" t="s">
        <v>54</v>
      </c>
      <c r="F32" s="81" t="s">
        <v>72</v>
      </c>
      <c r="G32" s="238" t="s">
        <v>207</v>
      </c>
      <c r="H32" s="238" t="s">
        <v>207</v>
      </c>
      <c r="I32" s="203" t="s">
        <v>94</v>
      </c>
      <c r="J32" s="178">
        <v>3</v>
      </c>
      <c r="K32" s="178" t="s">
        <v>184</v>
      </c>
      <c r="L32" s="178"/>
      <c r="M32" s="178"/>
      <c r="N32" s="203"/>
      <c r="O32" s="178"/>
      <c r="P32" s="178">
        <v>2</v>
      </c>
      <c r="Q32" s="194">
        <v>1</v>
      </c>
      <c r="R32" s="182"/>
      <c r="S32" s="178">
        <v>2</v>
      </c>
      <c r="T32" s="178" t="s">
        <v>100</v>
      </c>
      <c r="U32" s="216">
        <f>AVERAGE(J32:T32)</f>
        <v>2</v>
      </c>
      <c r="V32" s="202" t="s">
        <v>203</v>
      </c>
      <c r="W32" s="55"/>
    </row>
    <row r="33" spans="1:23" s="38" customFormat="1" ht="33.75" customHeight="1" x14ac:dyDescent="0.2">
      <c r="A33" s="65">
        <v>21</v>
      </c>
      <c r="B33" s="66" t="s">
        <v>4</v>
      </c>
      <c r="C33" s="83" t="s">
        <v>168</v>
      </c>
      <c r="D33" s="92" t="s">
        <v>54</v>
      </c>
      <c r="E33" s="89" t="s">
        <v>54</v>
      </c>
      <c r="F33" s="81" t="s">
        <v>72</v>
      </c>
      <c r="G33" s="238" t="s">
        <v>207</v>
      </c>
      <c r="H33" s="238" t="s">
        <v>207</v>
      </c>
      <c r="I33" s="203" t="s">
        <v>94</v>
      </c>
      <c r="J33" s="178">
        <v>3</v>
      </c>
      <c r="K33" s="178" t="s">
        <v>184</v>
      </c>
      <c r="L33" s="178"/>
      <c r="M33" s="178"/>
      <c r="N33" s="203"/>
      <c r="O33" s="178"/>
      <c r="P33" s="178">
        <v>3</v>
      </c>
      <c r="Q33" s="194">
        <v>2</v>
      </c>
      <c r="R33" s="182"/>
      <c r="S33" s="178">
        <v>2</v>
      </c>
      <c r="T33" s="178" t="s">
        <v>100</v>
      </c>
      <c r="U33" s="216">
        <f>AVERAGE(J33:T33)</f>
        <v>2.5</v>
      </c>
      <c r="V33" s="202" t="s">
        <v>203</v>
      </c>
      <c r="W33" s="55"/>
    </row>
    <row r="34" spans="1:23" s="38" customFormat="1" ht="34.5" customHeight="1" x14ac:dyDescent="0.2">
      <c r="A34" s="65">
        <v>22</v>
      </c>
      <c r="B34" s="66" t="s">
        <v>5</v>
      </c>
      <c r="C34" s="82" t="s">
        <v>39</v>
      </c>
      <c r="D34" s="85" t="s">
        <v>64</v>
      </c>
      <c r="E34" s="86" t="s">
        <v>64</v>
      </c>
      <c r="F34" s="81" t="s">
        <v>39</v>
      </c>
      <c r="G34" s="238" t="s">
        <v>207</v>
      </c>
      <c r="H34" s="238" t="s">
        <v>207</v>
      </c>
      <c r="I34" s="203" t="s">
        <v>94</v>
      </c>
      <c r="J34" s="178">
        <v>4</v>
      </c>
      <c r="K34" s="178" t="s">
        <v>184</v>
      </c>
      <c r="L34" s="178"/>
      <c r="M34" s="178"/>
      <c r="N34" s="203">
        <v>4</v>
      </c>
      <c r="O34" s="178"/>
      <c r="P34" s="178">
        <v>2</v>
      </c>
      <c r="Q34" s="194">
        <v>1</v>
      </c>
      <c r="R34" s="182"/>
      <c r="S34" s="178">
        <v>1</v>
      </c>
      <c r="T34" s="178" t="s">
        <v>100</v>
      </c>
      <c r="U34" s="216">
        <f>AVERAGE(J34:T34)</f>
        <v>2.4</v>
      </c>
      <c r="V34" s="202" t="s">
        <v>204</v>
      </c>
      <c r="W34" s="55"/>
    </row>
    <row r="35" spans="1:23" ht="38.25" customHeight="1" x14ac:dyDescent="0.2">
      <c r="A35" s="65">
        <v>23</v>
      </c>
      <c r="B35" s="66" t="s">
        <v>9</v>
      </c>
      <c r="C35" s="83" t="s">
        <v>80</v>
      </c>
      <c r="D35" s="85" t="s">
        <v>54</v>
      </c>
      <c r="E35" s="86" t="s">
        <v>54</v>
      </c>
      <c r="F35" s="81" t="s">
        <v>84</v>
      </c>
      <c r="G35" s="238" t="s">
        <v>207</v>
      </c>
      <c r="H35" s="238" t="s">
        <v>207</v>
      </c>
      <c r="I35" s="203" t="s">
        <v>94</v>
      </c>
      <c r="J35" s="178">
        <v>3</v>
      </c>
      <c r="K35" s="178" t="s">
        <v>184</v>
      </c>
      <c r="L35" s="178"/>
      <c r="M35" s="178"/>
      <c r="N35" s="203">
        <v>3</v>
      </c>
      <c r="O35" s="178"/>
      <c r="P35" s="178">
        <v>1</v>
      </c>
      <c r="Q35" s="194">
        <v>1</v>
      </c>
      <c r="R35" s="182"/>
      <c r="S35" s="178">
        <v>1</v>
      </c>
      <c r="T35" s="178" t="s">
        <v>100</v>
      </c>
      <c r="U35" s="216">
        <f>AVERAGE(J35:T35)</f>
        <v>1.8</v>
      </c>
      <c r="V35" s="202" t="s">
        <v>204</v>
      </c>
    </row>
    <row r="36" spans="1:23" ht="37.5" customHeight="1" x14ac:dyDescent="0.2">
      <c r="A36" s="65">
        <v>24</v>
      </c>
      <c r="B36" s="66" t="s">
        <v>10</v>
      </c>
      <c r="C36" s="84" t="s">
        <v>89</v>
      </c>
      <c r="D36" s="85" t="s">
        <v>54</v>
      </c>
      <c r="E36" s="86" t="s">
        <v>54</v>
      </c>
      <c r="F36" s="81" t="s">
        <v>90</v>
      </c>
      <c r="G36" s="238" t="s">
        <v>207</v>
      </c>
      <c r="H36" s="238" t="s">
        <v>207</v>
      </c>
      <c r="I36" s="203" t="s">
        <v>94</v>
      </c>
      <c r="J36" s="178">
        <v>3</v>
      </c>
      <c r="K36" s="178" t="s">
        <v>184</v>
      </c>
      <c r="L36" s="178"/>
      <c r="M36" s="178"/>
      <c r="N36" s="203">
        <v>4</v>
      </c>
      <c r="O36" s="178"/>
      <c r="P36" s="178">
        <v>1</v>
      </c>
      <c r="Q36" s="194">
        <v>1</v>
      </c>
      <c r="R36" s="182"/>
      <c r="S36" s="178">
        <v>4</v>
      </c>
      <c r="T36" s="178" t="s">
        <v>100</v>
      </c>
      <c r="U36" s="216">
        <f>AVERAGE(J36:L36,S36)</f>
        <v>3.5</v>
      </c>
      <c r="V36" s="202" t="s">
        <v>204</v>
      </c>
    </row>
    <row r="37" spans="1:23" s="150" customFormat="1" ht="49.5" customHeight="1" x14ac:dyDescent="0.2">
      <c r="A37" s="177">
        <v>25</v>
      </c>
      <c r="B37" s="151" t="s">
        <v>10</v>
      </c>
      <c r="C37" s="143" t="s">
        <v>47</v>
      </c>
      <c r="D37" s="144" t="s">
        <v>143</v>
      </c>
      <c r="E37" s="145">
        <v>473224</v>
      </c>
      <c r="F37" s="143" t="s">
        <v>160</v>
      </c>
      <c r="G37" s="236"/>
      <c r="H37" s="236"/>
      <c r="I37" s="146"/>
      <c r="J37" s="146"/>
      <c r="K37" s="181"/>
      <c r="L37" s="146"/>
      <c r="M37" s="146"/>
      <c r="N37" s="210"/>
      <c r="O37" s="146"/>
      <c r="P37" s="146"/>
      <c r="Q37" s="146"/>
      <c r="R37" s="145"/>
      <c r="S37" s="146"/>
      <c r="T37" s="172"/>
      <c r="U37" s="146"/>
      <c r="V37" s="148"/>
      <c r="W37" s="149"/>
    </row>
    <row r="38" spans="1:23" s="38" customFormat="1" ht="35.25" customHeight="1" x14ac:dyDescent="0.2">
      <c r="A38" s="177">
        <v>26</v>
      </c>
      <c r="B38" s="167" t="s">
        <v>5</v>
      </c>
      <c r="C38" s="168" t="s">
        <v>49</v>
      </c>
      <c r="D38" s="169" t="s">
        <v>102</v>
      </c>
      <c r="E38" s="170">
        <v>469690</v>
      </c>
      <c r="F38" s="171" t="s">
        <v>171</v>
      </c>
      <c r="G38" s="237"/>
      <c r="H38" s="237"/>
      <c r="I38" s="164"/>
      <c r="J38" s="164"/>
      <c r="K38" s="179"/>
      <c r="L38" s="164"/>
      <c r="M38" s="164"/>
      <c r="N38" s="211"/>
      <c r="O38" s="164"/>
      <c r="P38" s="164"/>
      <c r="Q38" s="164"/>
      <c r="R38" s="165"/>
      <c r="S38" s="164"/>
      <c r="T38" s="164"/>
      <c r="U38" s="166"/>
      <c r="V38" s="91"/>
      <c r="W38" s="39"/>
    </row>
    <row r="39" spans="1:23" s="157" customFormat="1" ht="23.25" customHeight="1" x14ac:dyDescent="0.2">
      <c r="A39" s="177">
        <v>27</v>
      </c>
      <c r="B39" s="159" t="s">
        <v>10</v>
      </c>
      <c r="C39" s="160" t="s">
        <v>46</v>
      </c>
      <c r="D39" s="161" t="s">
        <v>144</v>
      </c>
      <c r="E39" s="162">
        <v>368299</v>
      </c>
      <c r="F39" s="163" t="s">
        <v>125</v>
      </c>
      <c r="G39" s="238"/>
      <c r="H39" s="238"/>
      <c r="I39" s="152"/>
      <c r="J39" s="152"/>
      <c r="K39" s="179"/>
      <c r="L39" s="152"/>
      <c r="M39" s="152"/>
      <c r="N39" s="203"/>
      <c r="O39" s="152"/>
      <c r="P39" s="152"/>
      <c r="Q39" s="152"/>
      <c r="R39" s="153"/>
      <c r="S39" s="152"/>
      <c r="T39" s="154"/>
      <c r="U39" s="152"/>
      <c r="V39" s="155"/>
      <c r="W39" s="156"/>
    </row>
    <row r="40" spans="1:23" s="176" customFormat="1" ht="34.5" customHeight="1" x14ac:dyDescent="0.2">
      <c r="A40" s="177">
        <v>28</v>
      </c>
      <c r="B40" s="151" t="s">
        <v>11</v>
      </c>
      <c r="C40" s="158" t="s">
        <v>83</v>
      </c>
      <c r="D40" s="144" t="s">
        <v>146</v>
      </c>
      <c r="E40" s="145">
        <v>479912</v>
      </c>
      <c r="F40" s="143" t="s">
        <v>172</v>
      </c>
      <c r="G40" s="236"/>
      <c r="H40" s="236"/>
      <c r="I40" s="146"/>
      <c r="J40" s="146"/>
      <c r="K40" s="180"/>
      <c r="L40" s="146"/>
      <c r="M40" s="146"/>
      <c r="N40" s="210"/>
      <c r="O40" s="146"/>
      <c r="P40" s="146"/>
      <c r="Q40" s="146"/>
      <c r="R40" s="145"/>
      <c r="S40" s="146"/>
      <c r="T40" s="146"/>
      <c r="U40" s="147"/>
      <c r="V40" s="148"/>
      <c r="W40" s="175"/>
    </row>
    <row r="41" spans="1:23" s="150" customFormat="1" ht="30" x14ac:dyDescent="0.25">
      <c r="A41" s="177">
        <v>29</v>
      </c>
      <c r="B41" s="142" t="s">
        <v>2</v>
      </c>
      <c r="C41" s="143" t="s">
        <v>36</v>
      </c>
      <c r="D41" s="144" t="s">
        <v>55</v>
      </c>
      <c r="E41" s="145">
        <v>399072</v>
      </c>
      <c r="F41" s="143" t="s">
        <v>156</v>
      </c>
      <c r="G41" s="239"/>
      <c r="H41" s="239"/>
      <c r="I41" s="146"/>
      <c r="J41" s="146"/>
      <c r="K41" s="180"/>
      <c r="L41" s="146"/>
      <c r="M41" s="146"/>
      <c r="N41" s="210"/>
      <c r="O41" s="146"/>
      <c r="P41" s="146"/>
      <c r="Q41" s="146"/>
      <c r="R41" s="145"/>
      <c r="S41" s="146"/>
      <c r="T41" s="146"/>
      <c r="U41" s="147"/>
      <c r="V41" s="148"/>
      <c r="W41" s="149"/>
    </row>
    <row r="42" spans="1:23" s="150" customFormat="1" ht="27.75" customHeight="1" x14ac:dyDescent="0.2">
      <c r="A42" s="177">
        <v>30</v>
      </c>
      <c r="B42" s="151" t="s">
        <v>11</v>
      </c>
      <c r="C42" s="143" t="s">
        <v>76</v>
      </c>
      <c r="D42" s="144" t="s">
        <v>145</v>
      </c>
      <c r="E42" s="145">
        <v>398029</v>
      </c>
      <c r="F42" s="143" t="s">
        <v>124</v>
      </c>
      <c r="G42" s="236"/>
      <c r="H42" s="236"/>
      <c r="I42" s="146"/>
      <c r="J42" s="146"/>
      <c r="K42" s="180"/>
      <c r="L42" s="146"/>
      <c r="M42" s="146"/>
      <c r="N42" s="210"/>
      <c r="O42" s="146"/>
      <c r="P42" s="146"/>
      <c r="Q42" s="146"/>
      <c r="R42" s="145"/>
      <c r="S42" s="146"/>
      <c r="T42" s="146"/>
      <c r="U42" s="147"/>
      <c r="V42" s="148"/>
      <c r="W42" s="149"/>
    </row>
    <row r="43" spans="1:23" s="150" customFormat="1" ht="39" customHeight="1" x14ac:dyDescent="0.2">
      <c r="A43" s="177">
        <v>31</v>
      </c>
      <c r="B43" s="151" t="s">
        <v>5</v>
      </c>
      <c r="C43" s="158" t="s">
        <v>67</v>
      </c>
      <c r="D43" s="144" t="s">
        <v>55</v>
      </c>
      <c r="E43" s="145">
        <v>152054</v>
      </c>
      <c r="F43" s="143" t="s">
        <v>131</v>
      </c>
      <c r="G43" s="236" t="s">
        <v>207</v>
      </c>
      <c r="H43" s="236" t="s">
        <v>207</v>
      </c>
      <c r="I43" s="146"/>
      <c r="J43" s="146"/>
      <c r="K43" s="146"/>
      <c r="L43" s="146"/>
      <c r="M43" s="146"/>
      <c r="N43" s="210"/>
      <c r="O43" s="146"/>
      <c r="P43" s="146"/>
      <c r="Q43" s="146"/>
      <c r="R43" s="145"/>
      <c r="S43" s="146"/>
      <c r="T43" s="146"/>
      <c r="U43" s="147"/>
      <c r="V43" s="148"/>
      <c r="W43" s="149"/>
    </row>
    <row r="44" spans="1:23" ht="20.25" customHeight="1" x14ac:dyDescent="0.25">
      <c r="C44" s="174" t="s">
        <v>164</v>
      </c>
      <c r="F44" s="136"/>
      <c r="G44" s="240"/>
      <c r="H44" s="240"/>
    </row>
    <row r="45" spans="1:23" x14ac:dyDescent="0.2">
      <c r="C45" s="5"/>
    </row>
    <row r="46" spans="1:23" x14ac:dyDescent="0.2">
      <c r="F46" s="110"/>
      <c r="G46" s="241"/>
      <c r="H46" s="241"/>
    </row>
    <row r="47" spans="1:23" x14ac:dyDescent="0.2">
      <c r="F47" s="110"/>
      <c r="G47" s="241"/>
      <c r="H47" s="241"/>
    </row>
    <row r="59" spans="2:27" s="18" customFormat="1" x14ac:dyDescent="0.2">
      <c r="B59" s="9"/>
      <c r="C59" s="138"/>
      <c r="D59" s="138"/>
      <c r="E59" s="138"/>
      <c r="F59" s="138"/>
      <c r="G59" s="231"/>
      <c r="H59" s="231"/>
      <c r="N59" s="212"/>
      <c r="Q59" s="24"/>
      <c r="T59"/>
      <c r="U59" s="138"/>
      <c r="V59"/>
      <c r="W59" s="4"/>
      <c r="X59"/>
      <c r="Y59"/>
      <c r="Z59"/>
      <c r="AA59"/>
    </row>
    <row r="61" spans="2:27" s="18" customFormat="1" x14ac:dyDescent="0.2">
      <c r="B61" s="9"/>
      <c r="C61" s="138"/>
      <c r="D61" s="138"/>
      <c r="E61" s="138"/>
      <c r="F61" s="138"/>
      <c r="G61" s="231"/>
      <c r="H61" s="231"/>
      <c r="N61" s="212"/>
      <c r="Q61" s="24"/>
      <c r="T61"/>
      <c r="U61" s="138"/>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8" activePane="bottomRight" state="frozen"/>
      <selection pane="topRight" activeCell="H1" sqref="H1"/>
      <selection pane="bottomLeft" activeCell="A8" sqref="A8"/>
      <selection pane="bottomRight" activeCell="H15" sqref="H15"/>
    </sheetView>
  </sheetViews>
  <sheetFormatPr defaultRowHeight="12.75" x14ac:dyDescent="0.2"/>
  <cols>
    <col min="1" max="1" width="6" style="18" customWidth="1"/>
    <col min="2" max="2" width="21.28515625" style="9" customWidth="1"/>
    <col min="3" max="3" width="49.85546875" style="214"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44452</v>
      </c>
      <c r="C2" s="11" t="s">
        <v>210</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45" t="s">
        <v>206</v>
      </c>
      <c r="E6" s="245" t="s">
        <v>209</v>
      </c>
      <c r="F6" s="246" t="s">
        <v>92</v>
      </c>
      <c r="H6" s="29"/>
      <c r="I6" s="29"/>
      <c r="J6" s="29"/>
      <c r="K6" s="29"/>
      <c r="L6" s="29"/>
      <c r="M6" s="29"/>
      <c r="N6" s="29"/>
      <c r="O6" s="29"/>
    </row>
    <row r="7" spans="1:16" x14ac:dyDescent="0.2">
      <c r="A7" s="20"/>
      <c r="B7" s="252" t="s">
        <v>6</v>
      </c>
      <c r="C7" s="253"/>
      <c r="D7" s="253"/>
      <c r="E7" s="253"/>
      <c r="F7" s="7"/>
      <c r="H7" s="33"/>
      <c r="I7" s="33"/>
      <c r="J7" s="29"/>
      <c r="K7" s="29"/>
      <c r="L7" s="29"/>
      <c r="M7" s="29"/>
      <c r="N7" s="29"/>
      <c r="O7" s="29"/>
    </row>
    <row r="8" spans="1:16" x14ac:dyDescent="0.2">
      <c r="A8" s="23">
        <v>1</v>
      </c>
      <c r="B8" s="10" t="s">
        <v>6</v>
      </c>
      <c r="C8" s="25" t="s">
        <v>7</v>
      </c>
      <c r="D8" s="59">
        <v>2000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218">
        <v>6</v>
      </c>
      <c r="B12" s="222" t="s">
        <v>40</v>
      </c>
      <c r="C12" s="223" t="s">
        <v>51</v>
      </c>
      <c r="D12" s="243">
        <v>0</v>
      </c>
      <c r="E12" s="62"/>
      <c r="F12" s="63" t="s">
        <v>28</v>
      </c>
      <c r="G12" s="26"/>
      <c r="H12" s="33"/>
      <c r="I12" s="33"/>
      <c r="J12" s="29"/>
      <c r="K12" s="34"/>
      <c r="L12" s="29"/>
      <c r="M12" s="29"/>
      <c r="N12" s="29"/>
      <c r="O12" s="29"/>
    </row>
    <row r="13" spans="1:16" ht="14.25" x14ac:dyDescent="0.2">
      <c r="A13" s="218">
        <v>11</v>
      </c>
      <c r="B13" s="222" t="s">
        <v>5</v>
      </c>
      <c r="C13" s="226" t="s">
        <v>62</v>
      </c>
      <c r="D13" s="244">
        <v>350</v>
      </c>
      <c r="E13" s="62"/>
      <c r="F13" s="63" t="s">
        <v>28</v>
      </c>
      <c r="H13" s="33"/>
      <c r="I13" s="33"/>
      <c r="J13" s="29"/>
      <c r="K13" s="29"/>
      <c r="L13" s="29"/>
      <c r="M13" s="29"/>
      <c r="N13" s="29"/>
      <c r="O13" s="29"/>
    </row>
    <row r="14" spans="1:16" ht="14.25" x14ac:dyDescent="0.2">
      <c r="A14" s="218">
        <v>15</v>
      </c>
      <c r="B14" s="219" t="s">
        <v>8</v>
      </c>
      <c r="C14" s="220" t="s">
        <v>78</v>
      </c>
      <c r="D14" s="243">
        <v>0</v>
      </c>
      <c r="E14" s="62"/>
      <c r="F14" s="63" t="s">
        <v>28</v>
      </c>
      <c r="H14" s="33"/>
      <c r="I14" s="33"/>
      <c r="J14" s="29"/>
      <c r="K14" s="29"/>
      <c r="L14" s="29"/>
      <c r="M14" s="29"/>
      <c r="N14" s="29"/>
      <c r="O14" s="29"/>
      <c r="P14" s="4"/>
    </row>
    <row r="15" spans="1:16" ht="28.5" x14ac:dyDescent="0.2">
      <c r="A15" s="218">
        <v>17</v>
      </c>
      <c r="B15" s="222" t="s">
        <v>10</v>
      </c>
      <c r="C15" s="226" t="s">
        <v>157</v>
      </c>
      <c r="D15" s="244">
        <v>0</v>
      </c>
      <c r="E15" s="62"/>
      <c r="F15" s="63" t="s">
        <v>28</v>
      </c>
      <c r="H15" s="33"/>
      <c r="I15" s="33"/>
      <c r="J15" s="29"/>
      <c r="K15" s="29"/>
      <c r="L15" s="29"/>
      <c r="M15" s="29"/>
      <c r="N15" s="29"/>
      <c r="O15" s="29"/>
      <c r="P15" s="4"/>
    </row>
    <row r="16" spans="1:16" ht="14.25" x14ac:dyDescent="0.2">
      <c r="A16" s="218">
        <v>19</v>
      </c>
      <c r="B16" s="221" t="s">
        <v>5</v>
      </c>
      <c r="C16" s="228" t="s">
        <v>82</v>
      </c>
      <c r="D16" s="244">
        <v>50</v>
      </c>
      <c r="E16" s="62"/>
      <c r="F16" s="63" t="s">
        <v>28</v>
      </c>
      <c r="H16" s="33"/>
      <c r="I16" s="33"/>
      <c r="J16" s="29"/>
      <c r="K16" s="29"/>
      <c r="L16" s="29"/>
      <c r="M16" s="29"/>
      <c r="N16" s="29"/>
      <c r="O16" s="29"/>
      <c r="P16" s="4"/>
    </row>
    <row r="17" spans="1:16" ht="14.25" x14ac:dyDescent="0.2">
      <c r="A17" s="218">
        <v>4</v>
      </c>
      <c r="B17" s="221" t="s">
        <v>5</v>
      </c>
      <c r="C17" s="220" t="s">
        <v>58</v>
      </c>
      <c r="D17" s="243">
        <v>1000</v>
      </c>
      <c r="E17" s="62"/>
      <c r="F17" s="63">
        <v>4.5714285714285712</v>
      </c>
      <c r="H17" s="33"/>
      <c r="I17" s="33"/>
      <c r="J17" s="30"/>
      <c r="K17" s="29"/>
      <c r="L17" s="29"/>
      <c r="M17" s="29"/>
      <c r="N17" s="29"/>
      <c r="O17" s="29"/>
      <c r="P17" s="4"/>
    </row>
    <row r="18" spans="1:16" ht="14.25" x14ac:dyDescent="0.2">
      <c r="A18" s="218">
        <v>5</v>
      </c>
      <c r="B18" s="222" t="s">
        <v>5</v>
      </c>
      <c r="C18" s="220" t="s">
        <v>162</v>
      </c>
      <c r="D18" s="243">
        <v>100</v>
      </c>
      <c r="E18" s="62"/>
      <c r="F18" s="63">
        <v>4</v>
      </c>
      <c r="H18" s="33"/>
      <c r="I18" s="33"/>
      <c r="J18" s="29"/>
      <c r="K18" s="29"/>
      <c r="L18" s="29"/>
      <c r="M18" s="29"/>
      <c r="N18" s="29"/>
      <c r="O18" s="29"/>
    </row>
    <row r="19" spans="1:16" ht="28.5" x14ac:dyDescent="0.2">
      <c r="A19" s="218">
        <v>9</v>
      </c>
      <c r="B19" s="222" t="s">
        <v>4</v>
      </c>
      <c r="C19" s="226" t="s">
        <v>57</v>
      </c>
      <c r="D19" s="243">
        <v>0</v>
      </c>
      <c r="E19" s="62"/>
      <c r="F19" s="63">
        <v>4</v>
      </c>
      <c r="H19" s="33"/>
      <c r="I19" s="33"/>
      <c r="J19" s="35"/>
      <c r="K19" s="35"/>
      <c r="L19" s="29"/>
      <c r="M19" s="29"/>
      <c r="N19" s="29"/>
      <c r="O19" s="29"/>
    </row>
    <row r="20" spans="1:16" s="27" customFormat="1" ht="28.5" x14ac:dyDescent="0.2">
      <c r="A20" s="218">
        <v>13</v>
      </c>
      <c r="B20" s="224" t="s">
        <v>5</v>
      </c>
      <c r="C20" s="227" t="s">
        <v>175</v>
      </c>
      <c r="D20" s="243">
        <v>0</v>
      </c>
      <c r="E20" s="62"/>
      <c r="F20" s="63">
        <v>3.9166666666666665</v>
      </c>
      <c r="G20" s="26"/>
      <c r="H20" s="36"/>
      <c r="I20" s="33"/>
      <c r="J20" s="37"/>
      <c r="K20" s="35"/>
      <c r="L20" s="16"/>
      <c r="M20" s="16"/>
      <c r="N20" s="16"/>
      <c r="O20" s="16"/>
    </row>
    <row r="21" spans="1:16" ht="14.25" x14ac:dyDescent="0.2">
      <c r="A21" s="218">
        <v>12</v>
      </c>
      <c r="B21" s="221" t="s">
        <v>5</v>
      </c>
      <c r="C21" s="220" t="s">
        <v>37</v>
      </c>
      <c r="D21" s="243">
        <v>0</v>
      </c>
      <c r="E21" s="62"/>
      <c r="F21" s="63">
        <v>3.7142857142857144</v>
      </c>
      <c r="H21" s="33"/>
      <c r="I21" s="33"/>
      <c r="J21" s="35"/>
      <c r="K21" s="35"/>
      <c r="L21" s="29"/>
      <c r="M21" s="29"/>
      <c r="N21" s="29"/>
      <c r="O21" s="29"/>
    </row>
    <row r="22" spans="1:16" ht="28.5" x14ac:dyDescent="0.2">
      <c r="A22" s="218">
        <v>24</v>
      </c>
      <c r="B22" s="222" t="s">
        <v>10</v>
      </c>
      <c r="C22" s="226" t="s">
        <v>89</v>
      </c>
      <c r="D22" s="244" t="s">
        <v>207</v>
      </c>
      <c r="E22" s="62"/>
      <c r="F22" s="63">
        <v>3.5</v>
      </c>
      <c r="H22" s="33"/>
      <c r="I22" s="33"/>
      <c r="J22" s="35"/>
      <c r="K22" s="35"/>
      <c r="L22" s="29"/>
      <c r="M22" s="29"/>
      <c r="N22" s="29"/>
      <c r="O22" s="29"/>
    </row>
    <row r="23" spans="1:16" ht="14.25" x14ac:dyDescent="0.2">
      <c r="A23" s="218">
        <v>7</v>
      </c>
      <c r="B23" s="222" t="s">
        <v>41</v>
      </c>
      <c r="C23" s="223" t="s">
        <v>163</v>
      </c>
      <c r="D23" s="243">
        <v>0</v>
      </c>
      <c r="E23" s="62"/>
      <c r="F23" s="63">
        <v>3.4</v>
      </c>
      <c r="H23" s="33"/>
      <c r="I23" s="33"/>
      <c r="J23" s="35"/>
      <c r="K23" s="35"/>
      <c r="L23" s="29"/>
      <c r="M23" s="29"/>
      <c r="N23" s="29"/>
      <c r="O23" s="29"/>
      <c r="P23" s="4"/>
    </row>
    <row r="24" spans="1:16" ht="14.25" x14ac:dyDescent="0.2">
      <c r="A24" s="218">
        <v>16</v>
      </c>
      <c r="B24" s="222" t="s">
        <v>9</v>
      </c>
      <c r="C24" s="226" t="s">
        <v>66</v>
      </c>
      <c r="D24" s="244" t="s">
        <v>207</v>
      </c>
      <c r="E24" s="62"/>
      <c r="F24" s="63">
        <v>3</v>
      </c>
      <c r="H24" s="33"/>
      <c r="I24" s="33"/>
      <c r="J24" s="35"/>
      <c r="K24" s="35"/>
      <c r="L24" s="29"/>
      <c r="M24" s="29"/>
      <c r="N24" s="29"/>
      <c r="O24" s="29"/>
    </row>
    <row r="25" spans="1:16" ht="14.25" x14ac:dyDescent="0.2">
      <c r="A25" s="218">
        <v>18</v>
      </c>
      <c r="B25" s="224" t="s">
        <v>10</v>
      </c>
      <c r="C25" s="227" t="s">
        <v>159</v>
      </c>
      <c r="D25" s="244">
        <v>0</v>
      </c>
      <c r="E25" s="62"/>
      <c r="F25" s="63">
        <v>3</v>
      </c>
      <c r="H25" s="33"/>
      <c r="I25" s="33"/>
      <c r="J25" s="35"/>
      <c r="K25" s="35"/>
      <c r="L25" s="29"/>
      <c r="M25" s="29"/>
      <c r="N25" s="29"/>
      <c r="O25" s="29"/>
    </row>
    <row r="26" spans="1:16" ht="28.5" x14ac:dyDescent="0.2">
      <c r="A26" s="218">
        <v>14</v>
      </c>
      <c r="B26" s="222" t="s">
        <v>11</v>
      </c>
      <c r="C26" s="226" t="s">
        <v>97</v>
      </c>
      <c r="D26" s="243">
        <v>75</v>
      </c>
      <c r="E26" s="62"/>
      <c r="F26" s="63">
        <v>2.7142857142857144</v>
      </c>
      <c r="H26" s="33"/>
      <c r="I26" s="33"/>
      <c r="J26" s="35"/>
      <c r="K26" s="35"/>
      <c r="L26" s="29"/>
      <c r="M26" s="29"/>
      <c r="N26" s="29"/>
      <c r="O26" s="29"/>
    </row>
    <row r="27" spans="1:16" ht="14.25" x14ac:dyDescent="0.2">
      <c r="A27" s="218">
        <v>3</v>
      </c>
      <c r="B27" s="219" t="s">
        <v>2</v>
      </c>
      <c r="C27" s="220" t="s">
        <v>35</v>
      </c>
      <c r="D27" s="243">
        <v>0</v>
      </c>
      <c r="E27" s="62"/>
      <c r="F27" s="63">
        <v>2.5714285714285716</v>
      </c>
      <c r="G27" s="26"/>
      <c r="H27" s="33"/>
      <c r="I27" s="33"/>
      <c r="J27" s="35"/>
      <c r="K27" s="35"/>
      <c r="L27" s="29"/>
      <c r="M27" s="29"/>
      <c r="N27" s="29"/>
      <c r="O27" s="29"/>
    </row>
    <row r="28" spans="1:16" ht="28.5" x14ac:dyDescent="0.2">
      <c r="A28" s="218">
        <v>21</v>
      </c>
      <c r="B28" s="222" t="s">
        <v>4</v>
      </c>
      <c r="C28" s="223" t="s">
        <v>168</v>
      </c>
      <c r="D28" s="244" t="s">
        <v>207</v>
      </c>
      <c r="E28" s="62"/>
      <c r="F28" s="63">
        <v>2.5</v>
      </c>
      <c r="H28" s="33"/>
      <c r="I28" s="33"/>
      <c r="J28" s="35"/>
      <c r="K28" s="29"/>
      <c r="L28" s="29"/>
      <c r="M28" s="29"/>
      <c r="N28" s="29"/>
      <c r="O28" s="29"/>
    </row>
    <row r="29" spans="1:16" ht="28.5" x14ac:dyDescent="0.2">
      <c r="A29" s="218">
        <v>22</v>
      </c>
      <c r="B29" s="222" t="s">
        <v>5</v>
      </c>
      <c r="C29" s="228" t="s">
        <v>39</v>
      </c>
      <c r="D29" s="244" t="s">
        <v>207</v>
      </c>
      <c r="E29" s="62"/>
      <c r="F29" s="63">
        <v>2.4</v>
      </c>
      <c r="H29" s="33"/>
      <c r="I29" s="33"/>
      <c r="J29" s="35"/>
      <c r="K29" s="29"/>
      <c r="L29" s="29"/>
      <c r="M29" s="29"/>
      <c r="N29" s="29"/>
      <c r="O29" s="29"/>
    </row>
    <row r="30" spans="1:16" ht="14.25" x14ac:dyDescent="0.2">
      <c r="A30" s="218">
        <v>8</v>
      </c>
      <c r="B30" s="224" t="s">
        <v>41</v>
      </c>
      <c r="C30" s="225" t="s">
        <v>158</v>
      </c>
      <c r="D30" s="243">
        <v>0</v>
      </c>
      <c r="E30" s="62"/>
      <c r="F30" s="63">
        <v>2.3333333333333335</v>
      </c>
      <c r="H30" s="33"/>
      <c r="I30" s="33"/>
      <c r="J30" s="35"/>
      <c r="K30" s="29"/>
      <c r="L30" s="29"/>
      <c r="M30" s="29"/>
      <c r="N30" s="29"/>
      <c r="O30" s="29"/>
    </row>
    <row r="31" spans="1:16" ht="14.25" x14ac:dyDescent="0.2">
      <c r="A31" s="218">
        <v>10</v>
      </c>
      <c r="B31" s="222" t="s">
        <v>3</v>
      </c>
      <c r="C31" s="226" t="s">
        <v>74</v>
      </c>
      <c r="D31" s="243">
        <v>0</v>
      </c>
      <c r="E31" s="62"/>
      <c r="F31" s="63">
        <v>2.3333333333333335</v>
      </c>
      <c r="H31" s="33"/>
      <c r="I31" s="33"/>
      <c r="J31" s="35"/>
      <c r="K31" s="29"/>
      <c r="L31" s="29"/>
      <c r="M31" s="29"/>
      <c r="N31" s="29"/>
      <c r="O31" s="29"/>
    </row>
    <row r="32" spans="1:16" ht="28.5" x14ac:dyDescent="0.2">
      <c r="A32" s="218">
        <v>20</v>
      </c>
      <c r="B32" s="222" t="s">
        <v>5</v>
      </c>
      <c r="C32" s="228" t="s">
        <v>167</v>
      </c>
      <c r="D32" s="244" t="s">
        <v>207</v>
      </c>
      <c r="E32" s="62"/>
      <c r="F32" s="63">
        <v>2</v>
      </c>
      <c r="H32" s="33"/>
      <c r="I32" s="33"/>
      <c r="J32" s="35"/>
      <c r="K32" s="29"/>
      <c r="L32" s="29"/>
      <c r="M32" s="29"/>
      <c r="N32" s="29"/>
      <c r="O32" s="29"/>
    </row>
    <row r="33" spans="1:15" ht="14.25" x14ac:dyDescent="0.2">
      <c r="A33" s="218">
        <v>23</v>
      </c>
      <c r="B33" s="222" t="s">
        <v>9</v>
      </c>
      <c r="C33" s="223" t="s">
        <v>80</v>
      </c>
      <c r="D33" s="244" t="s">
        <v>207</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249" t="s">
        <v>138</v>
      </c>
      <c r="E1" s="250"/>
      <c r="F1" s="121">
        <v>44362</v>
      </c>
    </row>
    <row r="2" spans="1:24" ht="20.25" x14ac:dyDescent="0.3">
      <c r="A2" s="17"/>
      <c r="C2" s="54"/>
      <c r="D2" s="121"/>
      <c r="F2" s="121"/>
    </row>
    <row r="3" spans="1:24" ht="24.75" customHeight="1" x14ac:dyDescent="0.25">
      <c r="C3" s="125" t="s">
        <v>150</v>
      </c>
      <c r="D3" s="254" t="s">
        <v>151</v>
      </c>
      <c r="E3" s="254"/>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251"/>
      <c r="E6" s="251"/>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9"/>
      <c r="B14" s="140"/>
      <c r="C14" s="140"/>
      <c r="D14" s="140"/>
      <c r="E14" s="140"/>
      <c r="F14" s="141" t="s">
        <v>155</v>
      </c>
      <c r="G14" s="140"/>
      <c r="H14" s="140"/>
      <c r="I14" s="140"/>
      <c r="J14" s="140"/>
      <c r="K14" s="140"/>
      <c r="L14" s="140"/>
      <c r="M14" s="140"/>
      <c r="N14" s="140"/>
      <c r="O14" s="140"/>
      <c r="P14" s="140"/>
      <c r="Q14" s="140"/>
      <c r="R14" s="140"/>
      <c r="S14" s="140"/>
      <c r="T14" s="140"/>
      <c r="U14" s="140"/>
      <c r="V14" s="140"/>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252" t="s">
        <v>6</v>
      </c>
      <c r="C7" s="253"/>
      <c r="D7" s="253"/>
      <c r="E7" s="253"/>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FY22 Ranking Sheet</vt:lpstr>
      <vt:lpstr>FY22 Ranked Order</vt:lpstr>
      <vt:lpstr>FY21 Ranking Sheet </vt:lpstr>
      <vt:lpstr>FY21 Ranked Order</vt:lpstr>
      <vt:lpstr>'FY21 Ranked Order'!Print_Titles</vt:lpstr>
      <vt:lpstr>'FY21 Ranking Sheet '!Print_Titles</vt:lpstr>
      <vt:lpstr>'FY22 Ranked Order'!Print_Titles</vt:lpstr>
      <vt:lpstr>'FY22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cp:lastModifiedBy>
  <cp:lastPrinted>2019-12-18T20:08:09Z</cp:lastPrinted>
  <dcterms:created xsi:type="dcterms:W3CDTF">2010-12-09T16:31:56Z</dcterms:created>
  <dcterms:modified xsi:type="dcterms:W3CDTF">2021-09-13T21:48:28Z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